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_rels/workbook.xml.rels" ContentType="application/vnd.openxmlformats-package.relationship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_rels/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Feuil1" sheetId="1" state="visible" r:id="rId3"/>
    <sheet name="Feuil2" sheetId="2" state="visible" r:id="rId4"/>
    <sheet name="Feuil3" sheetId="3" state="visible" r:id="rId5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<sst xmlns="http://schemas.openxmlformats.org/spreadsheetml/2006/main" count="32" uniqueCount="32">
  <si>
    <t xml:space="preserve">Constantes</t>
  </si>
  <si>
    <t xml:space="preserve">Calculs</t>
  </si>
  <si>
    <t xml:space="preserve">E0</t>
  </si>
  <si>
    <t xml:space="preserve">diam</t>
  </si>
  <si>
    <t xml:space="preserve">Tau</t>
  </si>
  <si>
    <t xml:space="preserve">pix "arc</t>
  </si>
  <si>
    <t xml:space="preserve">QE</t>
  </si>
  <si>
    <t xml:space="preserve">tpose s</t>
  </si>
  <si>
    <t xml:space="preserve">Dl</t>
  </si>
  <si>
    <t xml:space="preserve">vciel</t>
  </si>
  <si>
    <t xml:space="preserve">Msky</t>
  </si>
  <si>
    <t xml:space="preserve">sigmaciel</t>
  </si>
  <si>
    <t xml:space="preserve">FWHM</t>
  </si>
  <si>
    <t xml:space="preserve">vdark</t>
  </si>
  <si>
    <t xml:space="preserve">Dark</t>
  </si>
  <si>
    <t xml:space="preserve">sigmadark</t>
  </si>
  <si>
    <t xml:space="preserve">SigmaCam</t>
  </si>
  <si>
    <t xml:space="preserve">vlect</t>
  </si>
  <si>
    <t xml:space="preserve">SB</t>
  </si>
  <si>
    <t xml:space="preserve">sigmalect</t>
  </si>
  <si>
    <t xml:space="preserve">vtot</t>
  </si>
  <si>
    <t xml:space="preserve">Télescope-caméra</t>
  </si>
  <si>
    <t xml:space="preserve">sigmatot</t>
  </si>
  <si>
    <t xml:space="preserve">fract étoile/pixel</t>
  </si>
  <si>
    <t xml:space="preserve">Diamètre mm</t>
  </si>
  <si>
    <t xml:space="preserve">x1</t>
  </si>
  <si>
    <t xml:space="preserve">Focale mm</t>
  </si>
  <si>
    <t xml:space="preserve">x2</t>
  </si>
  <si>
    <t xml:space="preserve">Pixel µm</t>
  </si>
  <si>
    <t xml:space="preserve">Magnitude</t>
  </si>
  <si>
    <t xml:space="preserve">Nbre images</t>
  </si>
  <si>
    <t xml:space="preserve">Temps pose unitaire s</t>
  </si>
</sst>
</file>

<file path=xl/styles.xml><?xml version="1.0" encoding="utf-8"?>
<styleSheet xmlns="http://schemas.openxmlformats.org/spreadsheetml/2006/main">
  <numFmts count="4">
    <numFmt numFmtId="164" formatCode="General"/>
    <numFmt numFmtId="165" formatCode="0.00E+00"/>
    <numFmt numFmtId="166" formatCode="0.00"/>
    <numFmt numFmtId="167" formatCode="0.0"/>
  </numFmts>
  <fonts count="10">
    <font>
      <sz val="11"/>
      <color theme="1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1"/>
      <color rgb="FFFF0000"/>
      <name val="Calibri"/>
      <family val="2"/>
      <charset val="1"/>
    </font>
    <font>
      <b val="true"/>
      <sz val="11"/>
      <color theme="1"/>
      <name val="Calibri"/>
      <family val="2"/>
      <charset val="1"/>
    </font>
    <font>
      <b val="true"/>
      <sz val="11"/>
      <color rgb="FF7030A0"/>
      <name val="Calibri"/>
      <family val="2"/>
      <charset val="1"/>
    </font>
    <font>
      <b val="true"/>
      <sz val="11"/>
      <color rgb="FF00B050"/>
      <name val="Calibri"/>
      <family val="2"/>
      <charset val="1"/>
    </font>
    <font>
      <b val="true"/>
      <sz val="11"/>
      <color rgb="FF002060"/>
      <name val="Calibri"/>
      <family val="2"/>
      <charset val="1"/>
    </font>
    <font>
      <b val="true"/>
      <sz val="14"/>
      <color rgb="FF00B050"/>
      <name val="Calibri"/>
      <family val="2"/>
      <charset val="1"/>
    </font>
  </fonts>
  <fills count="2">
    <fill>
      <patternFill patternType="none"/>
    </fill>
    <fill>
      <patternFill patternType="gray125"/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11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6" fontId="5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6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6" fontId="6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7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8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9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7" fontId="9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7030A0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2060"/>
      <rgbColor rgb="FF00B050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worksheet" Target="worksheets/sheet2.xml"/><Relationship Id="rId5" Type="http://schemas.openxmlformats.org/officeDocument/2006/relationships/worksheet" Target="worksheets/sheet3.xml"/><Relationship Id="rId6" Type="http://schemas.openxmlformats.org/officeDocument/2006/relationships/sharedStrings" Target="sharedStrings.xml"/>
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itchFamily="0" charset="1"/>
        <a:ea typeface=""/>
        <a:cs typeface=""/>
      </a:majorFont>
      <a:minorFont>
        <a:latin typeface="Calibri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 l="0" t="0" r="0" b="0"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 l="0" t="0" r="0" b="0"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 l="0" t="0" r="0" b="0"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 l="0" t="0" r="0" b="0"/>
        </a:gradFill>
      </a:bgFillStyleLst>
    </a:fmtScheme>
  </a:themeElemen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F19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B17" activeCellId="0" sqref="B17"/>
    </sheetView>
  </sheetViews>
  <sheetFormatPr defaultColWidth="10.2734375" defaultRowHeight="15" zeroHeight="false" outlineLevelRow="0" outlineLevelCol="0"/>
  <cols>
    <col collapsed="false" customWidth="true" hidden="false" outlineLevel="0" max="1" min="1" style="0" width="22.86"/>
    <col collapsed="false" customWidth="true" hidden="false" outlineLevel="0" max="4" min="4" style="0" width="16.14"/>
    <col collapsed="false" customWidth="true" hidden="false" outlineLevel="0" max="5" min="5" style="0" width="12"/>
  </cols>
  <sheetData>
    <row r="1" customFormat="false" ht="15" hidden="false" customHeight="false" outlineLevel="0" collapsed="false">
      <c r="A1" s="1" t="s">
        <v>0</v>
      </c>
      <c r="B1" s="2"/>
      <c r="D1" s="2" t="s">
        <v>1</v>
      </c>
      <c r="E1" s="2"/>
    </row>
    <row r="2" customFormat="false" ht="15" hidden="false" customHeight="false" outlineLevel="0" collapsed="false">
      <c r="A2" s="2"/>
      <c r="B2" s="2"/>
      <c r="D2" s="2"/>
      <c r="E2" s="2"/>
    </row>
    <row r="3" customFormat="false" ht="15" hidden="false" customHeight="false" outlineLevel="0" collapsed="false">
      <c r="A3" s="1" t="s">
        <v>2</v>
      </c>
      <c r="B3" s="3" t="n">
        <v>8000000</v>
      </c>
      <c r="D3" s="2" t="s">
        <v>3</v>
      </c>
      <c r="E3" s="4" t="n">
        <f aca="false">B15*0.1</f>
        <v>13</v>
      </c>
      <c r="F3" s="2"/>
    </row>
    <row r="4" customFormat="false" ht="15" hidden="false" customHeight="false" outlineLevel="0" collapsed="false">
      <c r="A4" s="1" t="s">
        <v>4</v>
      </c>
      <c r="B4" s="1" t="n">
        <v>0.4</v>
      </c>
      <c r="D4" s="5" t="s">
        <v>5</v>
      </c>
      <c r="E4" s="6" t="n">
        <f aca="false">7200*180*ATAN(B17/(2000*B16))/PI()</f>
        <v>0.920258366331673</v>
      </c>
      <c r="F4" s="7"/>
    </row>
    <row r="5" customFormat="false" ht="15" hidden="false" customHeight="false" outlineLevel="0" collapsed="false">
      <c r="A5" s="1" t="s">
        <v>6</v>
      </c>
      <c r="B5" s="1" t="n">
        <v>0.8</v>
      </c>
      <c r="D5" s="5" t="s">
        <v>7</v>
      </c>
      <c r="E5" s="6" t="n">
        <f aca="false">B18*B19</f>
        <v>3600</v>
      </c>
      <c r="F5" s="7"/>
    </row>
    <row r="6" customFormat="false" ht="15" hidden="false" customHeight="false" outlineLevel="0" collapsed="false">
      <c r="A6" s="1" t="s">
        <v>8</v>
      </c>
      <c r="B6" s="1" t="n">
        <v>0.4</v>
      </c>
      <c r="D6" s="2" t="s">
        <v>9</v>
      </c>
      <c r="E6" s="4" t="n">
        <f aca="false">0.7*B3*B4*E3*E3*B6*E4*E4*POWER(10,-0.4*B7)*E5</f>
        <v>13941.7330853449</v>
      </c>
    </row>
    <row r="7" customFormat="false" ht="15" hidden="false" customHeight="false" outlineLevel="0" collapsed="false">
      <c r="A7" s="1" t="s">
        <v>10</v>
      </c>
      <c r="B7" s="1" t="n">
        <v>18.8</v>
      </c>
      <c r="D7" s="5" t="s">
        <v>11</v>
      </c>
      <c r="E7" s="6" t="n">
        <f aca="false">SQRT(E6)</f>
        <v>118.075116283427</v>
      </c>
    </row>
    <row r="8" customFormat="false" ht="15" hidden="false" customHeight="false" outlineLevel="0" collapsed="false">
      <c r="A8" s="1" t="s">
        <v>12</v>
      </c>
      <c r="B8" s="1" t="n">
        <v>3.5</v>
      </c>
      <c r="D8" s="2" t="s">
        <v>13</v>
      </c>
      <c r="E8" s="4" t="n">
        <f aca="false">B9*E5</f>
        <v>223.92</v>
      </c>
    </row>
    <row r="9" customFormat="false" ht="13.8" hidden="false" customHeight="false" outlineLevel="0" collapsed="false">
      <c r="A9" s="1" t="s">
        <v>14</v>
      </c>
      <c r="B9" s="1" t="n">
        <v>0.0622</v>
      </c>
      <c r="D9" s="5" t="s">
        <v>15</v>
      </c>
      <c r="E9" s="6" t="n">
        <f aca="false">SQRT(E8)</f>
        <v>14.9639566960079</v>
      </c>
    </row>
    <row r="10" customFormat="false" ht="15" hidden="false" customHeight="false" outlineLevel="0" collapsed="false">
      <c r="A10" s="1" t="s">
        <v>16</v>
      </c>
      <c r="B10" s="1" t="n">
        <v>1</v>
      </c>
      <c r="D10" s="2" t="s">
        <v>17</v>
      </c>
      <c r="E10" s="4" t="n">
        <f aca="false">B18*B10*B10</f>
        <v>1800</v>
      </c>
    </row>
    <row r="11" customFormat="false" ht="15" hidden="false" customHeight="false" outlineLevel="0" collapsed="false">
      <c r="A11" s="1" t="s">
        <v>18</v>
      </c>
      <c r="B11" s="1" t="n">
        <v>4</v>
      </c>
      <c r="D11" s="5" t="s">
        <v>19</v>
      </c>
      <c r="E11" s="6" t="n">
        <f aca="false">SQRT(E10)</f>
        <v>42.4264068711929</v>
      </c>
    </row>
    <row r="12" customFormat="false" ht="15" hidden="false" customHeight="false" outlineLevel="0" collapsed="false">
      <c r="D12" s="2" t="s">
        <v>20</v>
      </c>
      <c r="E12" s="4" t="n">
        <f aca="false">E6+E8+E10</f>
        <v>15965.6530853449</v>
      </c>
    </row>
    <row r="13" customFormat="false" ht="15" hidden="false" customHeight="false" outlineLevel="0" collapsed="false">
      <c r="A13" s="8" t="s">
        <v>21</v>
      </c>
      <c r="B13" s="8"/>
      <c r="D13" s="5" t="s">
        <v>22</v>
      </c>
      <c r="E13" s="6" t="n">
        <f aca="false">SQRT(E12)</f>
        <v>126.355265364546</v>
      </c>
    </row>
    <row r="14" customFormat="false" ht="15" hidden="false" customHeight="false" outlineLevel="0" collapsed="false">
      <c r="A14" s="8"/>
      <c r="B14" s="8"/>
      <c r="D14" s="5" t="s">
        <v>23</v>
      </c>
      <c r="E14" s="6" t="n">
        <f aca="false">(4*E4*E4)/(PI()*B8*B8)</f>
        <v>0.0880224756049594</v>
      </c>
    </row>
    <row r="15" customFormat="false" ht="15" hidden="false" customHeight="false" outlineLevel="0" collapsed="false">
      <c r="A15" s="8" t="s">
        <v>24</v>
      </c>
      <c r="B15" s="8" t="n">
        <v>130</v>
      </c>
      <c r="D15" s="2" t="s">
        <v>25</v>
      </c>
      <c r="E15" s="4" t="n">
        <f aca="false">1+SQRT(1+(4*E12)/(B11*B11))</f>
        <v>64.185546379977</v>
      </c>
    </row>
    <row r="16" customFormat="false" ht="13.8" hidden="false" customHeight="false" outlineLevel="0" collapsed="false">
      <c r="A16" s="8" t="s">
        <v>26</v>
      </c>
      <c r="B16" s="8" t="n">
        <v>650</v>
      </c>
      <c r="D16" s="2" t="s">
        <v>27</v>
      </c>
      <c r="E16" s="4" t="n">
        <f aca="false">B11*B11/(1.4*B3*B5*B4*E14*B6*E3*E3*E5)</f>
        <v>2.08405514385172E-010</v>
      </c>
    </row>
    <row r="17" customFormat="false" ht="18.75" hidden="false" customHeight="false" outlineLevel="0" collapsed="false">
      <c r="A17" s="8" t="s">
        <v>28</v>
      </c>
      <c r="B17" s="8" t="n">
        <v>2.9</v>
      </c>
      <c r="D17" s="9" t="s">
        <v>29</v>
      </c>
      <c r="E17" s="10" t="n">
        <f aca="false">-2.5*LOG10(E15*E16)</f>
        <v>19.6841338783736</v>
      </c>
    </row>
    <row r="18" customFormat="false" ht="15" hidden="false" customHeight="false" outlineLevel="0" collapsed="false">
      <c r="A18" s="8" t="s">
        <v>30</v>
      </c>
      <c r="B18" s="8" t="n">
        <v>1800</v>
      </c>
    </row>
    <row r="19" customFormat="false" ht="15" hidden="false" customHeight="false" outlineLevel="0" collapsed="false">
      <c r="A19" s="8" t="s">
        <v>31</v>
      </c>
      <c r="B19" s="8" t="n">
        <v>2</v>
      </c>
    </row>
  </sheetData>
  <printOptions headings="false" gridLines="false" gridLinesSet="true" horizontalCentered="false" verticalCentered="false"/>
  <pageMargins left="0.7" right="0.7" top="0.75" bottom="0.75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10.2734375" defaultRowHeight="15" zeroHeight="false" outlineLevelRow="0" outlineLevelCol="0"/>
  <sheetData/>
  <printOptions headings="false" gridLines="false" gridLinesSet="true" horizontalCentered="false" verticalCentered="false"/>
  <pageMargins left="0.7" right="0.7" top="0.75" bottom="0.75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10.2734375" defaultRowHeight="15" zeroHeight="false" outlineLevelRow="0" outlineLevelCol="0"/>
  <sheetData/>
  <printOptions headings="false" gridLines="false" gridLinesSet="true" horizontalCentered="false" verticalCentered="false"/>
  <pageMargins left="0.7" right="0.7" top="0.75" bottom="0.75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13</TotalTime>
  <Application>LibreOffice/7.6.2.1$Windows_X86_64 LibreOffice_project/56f7684011345957bbf33a7ee678afaf4d2ba333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2006-09-12T15:06:44Z</dcterms:created>
  <dc:creator/>
  <dc:description/>
  <dc:language>fr-FR</dc:language>
  <cp:lastModifiedBy/>
  <dcterms:modified xsi:type="dcterms:W3CDTF">2023-10-31T17:39:55Z</dcterms:modified>
  <cp:revision>5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